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joshi\Downloads\"/>
    </mc:Choice>
  </mc:AlternateContent>
  <xr:revisionPtr revIDLastSave="0" documentId="13_ncr:1_{189860A6-DE56-4629-BF5D-9953D78B7F9A}" xr6:coauthVersionLast="47" xr6:coauthVersionMax="47" xr10:uidLastSave="{00000000-0000-0000-0000-000000000000}"/>
  <bookViews>
    <workbookView xWindow="-120" yWindow="-120" windowWidth="29040" windowHeight="15720" tabRatio="500" activeTab="3" xr2:uid="{00000000-000D-0000-FFFF-FFFF00000000}"/>
  </bookViews>
  <sheets>
    <sheet name="Data" sheetId="1" r:id="rId1"/>
    <sheet name="VLOOKUP" sheetId="2" r:id="rId2"/>
    <sheet name="XLOOKUP" sheetId="3" r:id="rId3"/>
    <sheet name="SUMIF" sheetId="4" r:id="rId4"/>
    <sheet name="PivotTable Guide" sheetId="5" r:id="rId5"/>
  </sheets>
  <calcPr calcId="191029"/>
  <pivotCaches>
    <pivotCache cacheId="10" r:id="rId6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19" i="2" l="1"/>
  <c r="B18" i="2"/>
  <c r="C15" i="4"/>
  <c r="B10" i="4"/>
  <c r="B9" i="4"/>
  <c r="B8" i="4"/>
  <c r="B7" i="4"/>
  <c r="B6" i="4"/>
  <c r="C8" i="3"/>
  <c r="C7" i="3"/>
  <c r="B6" i="2"/>
  <c r="B5" i="2"/>
</calcChain>
</file>

<file path=xl/sharedStrings.xml><?xml version="1.0" encoding="utf-8"?>
<sst xmlns="http://schemas.openxmlformats.org/spreadsheetml/2006/main" count="316" uniqueCount="146">
  <si>
    <t>Vendor Invoice Listing (Sample Data)</t>
  </si>
  <si>
    <t>Source table used by the examples on the other tabs. Formatted as an Excel Table (named InvoiceData).</t>
  </si>
  <si>
    <t>Invoice ID</t>
  </si>
  <si>
    <t>Vendor ID</t>
  </si>
  <si>
    <t>Vendor Name</t>
  </si>
  <si>
    <t>Region</t>
  </si>
  <si>
    <t>Category</t>
  </si>
  <si>
    <t>Invoice Date</t>
  </si>
  <si>
    <t>Amount</t>
  </si>
  <si>
    <t>Status</t>
  </si>
  <si>
    <t>Vendor Lookup Table</t>
  </si>
  <si>
    <t>INV-1001</t>
  </si>
  <si>
    <t>V001</t>
  </si>
  <si>
    <t>Northwind Traders</t>
  </si>
  <si>
    <t>East</t>
  </si>
  <si>
    <t>Travel</t>
  </si>
  <si>
    <t>2026-01-08</t>
  </si>
  <si>
    <t>Paid</t>
  </si>
  <si>
    <t>INV-1002</t>
  </si>
  <si>
    <t>V002</t>
  </si>
  <si>
    <t>Contoso Ltd</t>
  </si>
  <si>
    <t>West</t>
  </si>
  <si>
    <t>Professional Fees</t>
  </si>
  <si>
    <t>2026-02-15</t>
  </si>
  <si>
    <t>INV-1003</t>
  </si>
  <si>
    <t>V003</t>
  </si>
  <si>
    <t>Fabrikam Inc</t>
  </si>
  <si>
    <t>Utilities</t>
  </si>
  <si>
    <t>2026-03-22</t>
  </si>
  <si>
    <t>INV-1004</t>
  </si>
  <si>
    <t>V004</t>
  </si>
  <si>
    <t>Tailspin Toys</t>
  </si>
  <si>
    <t>North</t>
  </si>
  <si>
    <t>IT Services</t>
  </si>
  <si>
    <t>2026-04-02</t>
  </si>
  <si>
    <t>Outstanding</t>
  </si>
  <si>
    <t>INV-1005</t>
  </si>
  <si>
    <t>V005</t>
  </si>
  <si>
    <t>Wide World Importers</t>
  </si>
  <si>
    <t>South</t>
  </si>
  <si>
    <t>Office Supplies</t>
  </si>
  <si>
    <t>2026-05-09</t>
  </si>
  <si>
    <t>INV-1006</t>
  </si>
  <si>
    <t>V006</t>
  </si>
  <si>
    <t>Adventure Works</t>
  </si>
  <si>
    <t>2026-06-16</t>
  </si>
  <si>
    <t>INV-1007</t>
  </si>
  <si>
    <t>2026-01-23</t>
  </si>
  <si>
    <t>INV-1008</t>
  </si>
  <si>
    <t>2026-02-03</t>
  </si>
  <si>
    <t>INV-1009</t>
  </si>
  <si>
    <t>2026-03-10</t>
  </si>
  <si>
    <t>INV-1010</t>
  </si>
  <si>
    <t>2026-04-17</t>
  </si>
  <si>
    <t>INV-1011</t>
  </si>
  <si>
    <t>2026-05-24</t>
  </si>
  <si>
    <t>INV-1012</t>
  </si>
  <si>
    <t>2026-06-04</t>
  </si>
  <si>
    <t>INV-1013</t>
  </si>
  <si>
    <t>2026-01-11</t>
  </si>
  <si>
    <t>INV-1014</t>
  </si>
  <si>
    <t>2026-02-18</t>
  </si>
  <si>
    <t>INV-1015</t>
  </si>
  <si>
    <t>2026-03-25</t>
  </si>
  <si>
    <t>INV-1016</t>
  </si>
  <si>
    <t>2026-04-05</t>
  </si>
  <si>
    <t>INV-1017</t>
  </si>
  <si>
    <t>2026-05-12</t>
  </si>
  <si>
    <t>INV-1018</t>
  </si>
  <si>
    <t>2026-06-19</t>
  </si>
  <si>
    <t>INV-1019</t>
  </si>
  <si>
    <t>2026-01-26</t>
  </si>
  <si>
    <t>INV-1020</t>
  </si>
  <si>
    <t>2026-02-06</t>
  </si>
  <si>
    <t>INV-1021</t>
  </si>
  <si>
    <t>2026-03-13</t>
  </si>
  <si>
    <t>INV-1022</t>
  </si>
  <si>
    <t>2026-04-20</t>
  </si>
  <si>
    <t>INV-1023</t>
  </si>
  <si>
    <t>2026-05-27</t>
  </si>
  <si>
    <t>INV-1024</t>
  </si>
  <si>
    <t>2026-06-07</t>
  </si>
  <si>
    <t>INV-1025</t>
  </si>
  <si>
    <t>2026-01-14</t>
  </si>
  <si>
    <t>INV-1026</t>
  </si>
  <si>
    <t>2026-02-21</t>
  </si>
  <si>
    <t>INV-1027</t>
  </si>
  <si>
    <t>2026-03-01</t>
  </si>
  <si>
    <t>INV-1028</t>
  </si>
  <si>
    <t>2026-04-08</t>
  </si>
  <si>
    <t>INV-1029</t>
  </si>
  <si>
    <t>2026-05-15</t>
  </si>
  <si>
    <t>INV-1030</t>
  </si>
  <si>
    <t>2026-06-22</t>
  </si>
  <si>
    <t>VLOOKUP Example</t>
  </si>
  <si>
    <t>VLOOKUP(lookup_value, table_array, col_index_num, FALSE) — looks up a value in the FIRST column of a range and returns a value from a column to its right.</t>
  </si>
  <si>
    <t>Type a Vendor ID:</t>
  </si>
  <si>
    <t>How it works</t>
  </si>
  <si>
    <t>• B4 holds the value you're searching for (edit it and the formulas below update).</t>
  </si>
  <si>
    <t>• Data!J6:L11 is the lookup table — VLOOKUP always searches its FIRST column (Vendor ID).</t>
  </si>
  <si>
    <t>• The 3rd argument (2 or 3) is which column across to pull the answer from.</t>
  </si>
  <si>
    <t>• FALSE forces an exact match — always use FALSE unless you specifically need an approximate match.</t>
  </si>
  <si>
    <t>• Limitation: VLOOKUP can only look to the RIGHT of the search column. That's the gap XLOOKUP fixes (next tab).</t>
  </si>
  <si>
    <t>XLOOKUP Example</t>
  </si>
  <si>
    <t>XLOOKUP(lookup_value, lookup_array, return_array) — Excel 365/2021's modern replacement for VLOOKUP. Searches any column and returns from any column, in either direction.</t>
  </si>
  <si>
    <t>Formula to type in Excel 365 (type the = yourself)</t>
  </si>
  <si>
    <t>Live result in this file</t>
  </si>
  <si>
    <t>XLOOKUP(B4,Data!J6:J11,Data!K6:K11)</t>
  </si>
  <si>
    <t>XLOOKUP(B4,Data!J6:J11,Data!L6:L11)</t>
  </si>
  <si>
    <t>Why the middle column is text, not a working formula</t>
  </si>
  <si>
    <t>This file is built with a tool whose recalculation engine can't evaluate XLOOKUP, so a live XLOOKUP formula would show an error here. Column B shows the exact syntax as text so you can type/copy it straight into Excel 365, where it works perfectly. Column C shows INDEX/MATCH, which does the same job and calculates live in any Excel version.</t>
  </si>
  <si>
    <t>Why XLOOKUP is worth learning</t>
  </si>
  <si>
    <t>• No column-index counting — you point straight at the return column, so inserting a column never breaks it.</t>
  </si>
  <si>
    <t>• Can look LEFT as well as right (VLOOKUP can only look right of its search column).</t>
  </si>
  <si>
    <t>• Built-in "not found" message: =XLOOKUP(B4, range, range, "Not found") instead of nesting IFERROR.</t>
  </si>
  <si>
    <t>• Defaults to exact match (VLOOKUP defaults to approximate, a common source of audit errors).</t>
  </si>
  <si>
    <t>SUMIF / SUMIFS Example</t>
  </si>
  <si>
    <t>SUMIF(range, criteria, sum_range) totals values that meet ONE condition. SUMIFS(sum_range, range1, criteria1, range2, criteria2, ...) handles MULTIPLE conditions.</t>
  </si>
  <si>
    <t>Total Amount by Category (SUMIF)</t>
  </si>
  <si>
    <t>Total Amount</t>
  </si>
  <si>
    <t>Total Amount by Category AND Region (SUMIFS)</t>
  </si>
  <si>
    <t>• SUMIF(Data!E:E, A6, Data!G:G): scan the Category column, match A6, sum the matching Amount cells.</t>
  </si>
  <si>
    <t>• SUMIFS starts with the sum range FIRST, then pairs of (range, criteria) — the argument order differs from SUMIF.</t>
  </si>
  <si>
    <t>• Whole-column references (Data!E:E) mean the formulas keep working if rows are added to the table.</t>
  </si>
  <si>
    <t>• Edit the Category or Region cells above and the totals recalculate automatically.</t>
  </si>
  <si>
    <t>PivotTable &amp; Slicer — Step by Step</t>
  </si>
  <si>
    <t>Pivot tables and slicers can't be pre-built by this tool the way formulas can — build them live in Excel using the steps below, using the Data tab as your source.</t>
  </si>
  <si>
    <t>1. Select the source data</t>
  </si>
  <si>
    <t>Click any cell inside the InvoiceData table on the Data tab. Because it's already a Table, Excel will grab its full range automatically.</t>
  </si>
  <si>
    <t>2. Insert the PivotTable</t>
  </si>
  <si>
    <t>Insert tab → PivotTable → choose "New Worksheet" → OK.</t>
  </si>
  <si>
    <t>3. Build the layout</t>
  </si>
  <si>
    <t>In the PivotTable Fields pane: drag Category to Rows, Region to Columns, and Amount to Values (it will default to Sum of Amount).</t>
  </si>
  <si>
    <t>4. Format the numbers</t>
  </si>
  <si>
    <t>Right-click any value cell → Number Format → Currency, so totals read as dollars instead of raw numbers.</t>
  </si>
  <si>
    <t>5. Insert a Slicer</t>
  </si>
  <si>
    <t>Click inside the PivotTable → PivotTable Analyze tab → Insert Slicer → tick Status (and/or Vendor Name) → OK.</t>
  </si>
  <si>
    <t>6. Use the slicer to filter</t>
  </si>
  <si>
    <t>Click "Paid" or "Outstanding" on the slicer and the whole PivotTable instantly recalculates to match. Ctrl+click to select multiple items.</t>
  </si>
  <si>
    <t>7. Add a second view</t>
  </si>
  <si>
    <t>Drag Invoice Date to Rows below Category to see totals by month too — right-click a date and "Group" to roll it up to months/quarters.</t>
  </si>
  <si>
    <t>Audit tip</t>
  </si>
  <si>
    <t>A PivotTable + slicer combo like this is a fast way to eyeball a population for outliers or completeness (e.g. does Total by Category tie to the trial balance / GL account?) before you commit to detailed testing procedures.</t>
  </si>
  <si>
    <t>Row Labels</t>
  </si>
  <si>
    <t>Grand Total</t>
  </si>
  <si>
    <t>Sum of 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</si>
</sst>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\$#,##0.00"/>
  </numFmts>
  <fonts count="8" x14ac:knownFonts="1">
    <font>
      <sz val="11"/>
      <color theme="1"/>
      <name val="Calibri"/>
      <family val="2"/>
      <charset val="1"/>
    </font>
    <font>
      <b/>
      <sz val="14"/>
      <color rgb="FF1F4E78"/>
      <name val="Arial"/>
      <charset val="1"/>
    </font>
    <font>
      <i/>
      <sz val="10"/>
      <color rgb="FF555555"/>
      <name val="Arial"/>
      <charset val="1"/>
    </font>
    <font>
      <b/>
      <sz val="11"/>
      <color rgb="FFFFFFFF"/>
      <name val="Arial"/>
      <charset val="1"/>
    </font>
    <font>
      <b/>
      <sz val="11"/>
      <name val="Arial"/>
      <charset val="1"/>
    </font>
    <font>
      <sz val="11"/>
      <name val="Arial"/>
      <charset val="1"/>
    </font>
    <font>
      <i/>
      <sz val="11"/>
      <color rgb="FF666666"/>
      <name val="Arial"/>
      <charset val="1"/>
    </font>
    <font>
      <i/>
      <sz val="10"/>
      <color rgb="FFC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5" fillId="0" borderId="0" xfId="0" applyFont="1" applyAlignment="1">
      <alignment wrapText="1"/>
    </xf>
    <xf numFmtId="0" fontId="7" fillId="0" borderId="0" xfId="0" applyFont="1"/>
    <xf numFmtId="0" fontId="5" fillId="0" borderId="0" xfId="0" applyFont="1"/>
    <xf numFmtId="0" fontId="2" fillId="0" borderId="0" xfId="0" applyFont="1" applyAlignment="1">
      <alignment wrapText="1"/>
    </xf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4" fillId="0" borderId="0" xfId="0" applyFont="1"/>
    <xf numFmtId="0" fontId="5" fillId="0" borderId="1" xfId="0" applyFont="1" applyBorder="1"/>
    <xf numFmtId="164" fontId="5" fillId="0" borderId="1" xfId="0" applyNumberFormat="1" applyFont="1" applyBorder="1"/>
    <xf numFmtId="165" fontId="5" fillId="0" borderId="1" xfId="0" applyNumberFormat="1" applyFont="1" applyBorder="1"/>
    <xf numFmtId="0" fontId="0" fillId="0" borderId="1" xfId="0" applyBorder="1"/>
    <xf numFmtId="0" fontId="0" fillId="3" borderId="1" xfId="0" applyFill="1" applyBorder="1"/>
    <xf numFmtId="49" fontId="6" fillId="0" borderId="1" xfId="0" applyNumberFormat="1" applyFont="1" applyBorder="1"/>
    <xf numFmtId="165" fontId="0" fillId="0" borderId="1" xfId="0" applyNumberFormat="1" applyBorder="1"/>
    <xf numFmtId="0" fontId="0" fillId="0" borderId="0" xfId="0" pivotButton="1"/>
    <xf numFmtId="0" fontId="0" fillId="0" borderId="0" xfId="0" applyAlignment="1">
      <alignment horizontal="left"/>
    </xf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555555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nkush Joshi" refreshedDate="46267.67102858796" createdVersion="8" refreshedVersion="8" minRefreshableVersion="3" recordCount="30" xr:uid="{84F29396-3448-410C-B1A4-1E0DBBF182E2}">
  <cacheSource type="worksheet">
    <worksheetSource name="InvoiceData"/>
  </cacheSource>
  <cacheFields count="8">
    <cacheField name="Invoice ID" numFmtId="0">
      <sharedItems/>
    </cacheField>
    <cacheField name="Vendor ID" numFmtId="0">
      <sharedItems/>
    </cacheField>
    <cacheField name="Vendor Name" numFmtId="0">
      <sharedItems count="6">
        <s v="Northwind Traders"/>
        <s v="Contoso Ltd"/>
        <s v="Fabrikam Inc"/>
        <s v="Tailspin Toys"/>
        <s v="Wide World Importers"/>
        <s v="Adventure Works"/>
      </sharedItems>
    </cacheField>
    <cacheField name="Region" numFmtId="0">
      <sharedItems count="4">
        <s v="East"/>
        <s v="West"/>
        <s v="North"/>
        <s v="South"/>
      </sharedItems>
    </cacheField>
    <cacheField name="Category" numFmtId="0">
      <sharedItems count="5">
        <s v="Travel"/>
        <s v="Professional Fees"/>
        <s v="Utilities"/>
        <s v="IT Services"/>
        <s v="Office Supplies"/>
      </sharedItems>
    </cacheField>
    <cacheField name="Invoice Date" numFmtId="164">
      <sharedItems/>
    </cacheField>
    <cacheField name="Amount" numFmtId="165">
      <sharedItems containsSemiMixedTypes="0" containsString="0" containsNumber="1" minValue="210.76" maxValue="9099.94"/>
    </cacheField>
    <cacheField name="Status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">
  <r>
    <s v="INV-1001"/>
    <s v="V001"/>
    <x v="0"/>
    <x v="0"/>
    <x v="0"/>
    <s v="2026-01-08"/>
    <n v="6128.64"/>
    <s v="Paid"/>
  </r>
  <r>
    <s v="INV-1002"/>
    <s v="V002"/>
    <x v="1"/>
    <x v="1"/>
    <x v="1"/>
    <s v="2026-02-15"/>
    <n v="383.85"/>
    <s v="Paid"/>
  </r>
  <r>
    <s v="INV-1003"/>
    <s v="V003"/>
    <x v="2"/>
    <x v="0"/>
    <x v="2"/>
    <s v="2026-03-22"/>
    <n v="2721.52"/>
    <s v="Paid"/>
  </r>
  <r>
    <s v="INV-1004"/>
    <s v="V004"/>
    <x v="3"/>
    <x v="2"/>
    <x v="3"/>
    <s v="2026-04-02"/>
    <n v="2237.02"/>
    <s v="Outstanding"/>
  </r>
  <r>
    <s v="INV-1005"/>
    <s v="V005"/>
    <x v="4"/>
    <x v="3"/>
    <x v="4"/>
    <s v="2026-05-09"/>
    <n v="7036.01"/>
    <s v="Paid"/>
  </r>
  <r>
    <s v="INV-1006"/>
    <s v="V006"/>
    <x v="5"/>
    <x v="1"/>
    <x v="0"/>
    <s v="2026-06-16"/>
    <n v="6477.14"/>
    <s v="Paid"/>
  </r>
  <r>
    <s v="INV-1007"/>
    <s v="V001"/>
    <x v="0"/>
    <x v="0"/>
    <x v="1"/>
    <s v="2026-01-23"/>
    <n v="8491.8799999999992"/>
    <s v="Paid"/>
  </r>
  <r>
    <s v="INV-1008"/>
    <s v="V002"/>
    <x v="1"/>
    <x v="1"/>
    <x v="2"/>
    <s v="2026-02-03"/>
    <n v="962.88"/>
    <s v="Outstanding"/>
  </r>
  <r>
    <s v="INV-1009"/>
    <s v="V003"/>
    <x v="2"/>
    <x v="0"/>
    <x v="3"/>
    <s v="2026-03-10"/>
    <n v="4094.97"/>
    <s v="Paid"/>
  </r>
  <r>
    <s v="INV-1010"/>
    <s v="V004"/>
    <x v="3"/>
    <x v="2"/>
    <x v="4"/>
    <s v="2026-04-17"/>
    <n v="428.6"/>
    <s v="Paid"/>
  </r>
  <r>
    <s v="INV-1011"/>
    <s v="V005"/>
    <x v="4"/>
    <x v="3"/>
    <x v="0"/>
    <s v="2026-05-24"/>
    <n v="2194.27"/>
    <s v="Paid"/>
  </r>
  <r>
    <s v="INV-1012"/>
    <s v="V006"/>
    <x v="5"/>
    <x v="1"/>
    <x v="1"/>
    <s v="2026-06-04"/>
    <n v="4875.07"/>
    <s v="Outstanding"/>
  </r>
  <r>
    <s v="INV-1013"/>
    <s v="V001"/>
    <x v="0"/>
    <x v="0"/>
    <x v="2"/>
    <s v="2026-01-11"/>
    <n v="398.11"/>
    <s v="Paid"/>
  </r>
  <r>
    <s v="INV-1014"/>
    <s v="V002"/>
    <x v="1"/>
    <x v="1"/>
    <x v="3"/>
    <s v="2026-02-18"/>
    <n v="2009.13"/>
    <s v="Paid"/>
  </r>
  <r>
    <s v="INV-1015"/>
    <s v="V003"/>
    <x v="2"/>
    <x v="0"/>
    <x v="4"/>
    <s v="2026-03-25"/>
    <n v="6226.42"/>
    <s v="Paid"/>
  </r>
  <r>
    <s v="INV-1016"/>
    <s v="V004"/>
    <x v="3"/>
    <x v="2"/>
    <x v="0"/>
    <s v="2026-04-05"/>
    <n v="5245.2"/>
    <s v="Outstanding"/>
  </r>
  <r>
    <s v="INV-1017"/>
    <s v="V005"/>
    <x v="4"/>
    <x v="3"/>
    <x v="1"/>
    <s v="2026-05-12"/>
    <n v="2211.12"/>
    <s v="Paid"/>
  </r>
  <r>
    <s v="INV-1018"/>
    <s v="V006"/>
    <x v="5"/>
    <x v="1"/>
    <x v="2"/>
    <s v="2026-06-19"/>
    <n v="5659.63"/>
    <s v="Paid"/>
  </r>
  <r>
    <s v="INV-1019"/>
    <s v="V001"/>
    <x v="0"/>
    <x v="0"/>
    <x v="3"/>
    <s v="2026-01-26"/>
    <n v="7718.17"/>
    <s v="Paid"/>
  </r>
  <r>
    <s v="INV-1020"/>
    <s v="V002"/>
    <x v="1"/>
    <x v="1"/>
    <x v="4"/>
    <s v="2026-02-06"/>
    <n v="210.76"/>
    <s v="Outstanding"/>
  </r>
  <r>
    <s v="INV-1021"/>
    <s v="V003"/>
    <x v="2"/>
    <x v="0"/>
    <x v="0"/>
    <s v="2026-03-13"/>
    <n v="7684.41"/>
    <s v="Paid"/>
  </r>
  <r>
    <s v="INV-1022"/>
    <s v="V004"/>
    <x v="3"/>
    <x v="2"/>
    <x v="1"/>
    <s v="2026-04-20"/>
    <n v="6677.6"/>
    <s v="Paid"/>
  </r>
  <r>
    <s v="INV-1023"/>
    <s v="V005"/>
    <x v="4"/>
    <x v="3"/>
    <x v="2"/>
    <s v="2026-05-27"/>
    <n v="3331.34"/>
    <s v="Paid"/>
  </r>
  <r>
    <s v="INV-1024"/>
    <s v="V006"/>
    <x v="5"/>
    <x v="1"/>
    <x v="3"/>
    <s v="2026-06-07"/>
    <n v="1603.73"/>
    <s v="Outstanding"/>
  </r>
  <r>
    <s v="INV-1025"/>
    <s v="V001"/>
    <x v="0"/>
    <x v="0"/>
    <x v="4"/>
    <s v="2026-01-14"/>
    <n v="9099.94"/>
    <s v="Paid"/>
  </r>
  <r>
    <s v="INV-1026"/>
    <s v="V002"/>
    <x v="1"/>
    <x v="1"/>
    <x v="0"/>
    <s v="2026-02-21"/>
    <n v="3297.16"/>
    <s v="Paid"/>
  </r>
  <r>
    <s v="INV-1027"/>
    <s v="V003"/>
    <x v="2"/>
    <x v="0"/>
    <x v="1"/>
    <s v="2026-03-01"/>
    <n v="1017.17"/>
    <s v="Paid"/>
  </r>
  <r>
    <s v="INV-1028"/>
    <s v="V004"/>
    <x v="3"/>
    <x v="2"/>
    <x v="2"/>
    <s v="2026-04-08"/>
    <n v="1054.3"/>
    <s v="Outstanding"/>
  </r>
  <r>
    <s v="INV-1029"/>
    <s v="V005"/>
    <x v="4"/>
    <x v="3"/>
    <x v="3"/>
    <s v="2026-05-15"/>
    <n v="8074.07"/>
    <s v="Paid"/>
  </r>
  <r>
    <s v="INV-1030"/>
    <s v="V006"/>
    <x v="5"/>
    <x v="1"/>
    <x v="4"/>
    <s v="2026-06-22"/>
    <n v="5794.84"/>
    <s v="Paid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F931D3F-7CF4-4277-8BA4-B4F798730243}" name="PivotTable2" cacheId="1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S5:T7" firstHeaderRow="1" firstDataRow="1" firstDataCol="1"/>
  <pivotFields count="8">
    <pivotField showAll="0"/>
    <pivotField showAll="0"/>
    <pivotField showAll="0">
      <items count="7">
        <item x="5"/>
        <item x="1"/>
        <item x="2"/>
        <item x="0"/>
        <item x="3"/>
        <item x="4"/>
        <item t="default"/>
      </items>
    </pivotField>
    <pivotField axis="axisRow" multipleItemSelectionAllowed="1" showAll="0">
      <items count="5">
        <item h="1" x="0"/>
        <item x="2"/>
        <item h="1" x="3"/>
        <item h="1" x="1"/>
        <item t="default"/>
      </items>
    </pivotField>
    <pivotField multipleItemSelectionAllowed="1" showAll="0">
      <items count="6">
        <item x="3"/>
        <item x="4"/>
        <item x="1"/>
        <item x="0"/>
        <item x="2"/>
        <item t="default"/>
      </items>
    </pivotField>
    <pivotField showAll="0"/>
    <pivotField dataField="1" numFmtId="165" showAll="0"/>
    <pivotField showAll="0"/>
  </pivotFields>
  <rowFields count="1">
    <field x="3"/>
  </rowFields>
  <rowItems count="2">
    <i>
      <x v="1"/>
    </i>
    <i t="grand">
      <x/>
    </i>
  </rowItems>
  <colItems count="1">
    <i/>
  </colItems>
  <dataFields count="1">
    <dataField name="Sum of Amount" fld="6" baseField="0" baseItem="0" numFmtId="165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InvoiceData" displayName="InvoiceData" ref="A4:H34" totalsRowShown="0">
  <autoFilter ref="A4:H34" xr:uid="{00000000-0009-0000-0100-000001000000}"/>
  <tableColumns count="8">
    <tableColumn id="1" xr3:uid="{00000000-0010-0000-0000-000001000000}" name="Invoice ID"/>
    <tableColumn id="2" xr3:uid="{00000000-0010-0000-0000-000002000000}" name="Vendor ID"/>
    <tableColumn id="3" xr3:uid="{00000000-0010-0000-0000-000003000000}" name="Vendor Name"/>
    <tableColumn id="4" xr3:uid="{00000000-0010-0000-0000-000004000000}" name="Region"/>
    <tableColumn id="5" xr3:uid="{00000000-0010-0000-0000-000005000000}" name="Category"/>
    <tableColumn id="6" xr3:uid="{00000000-0010-0000-0000-000006000000}" name="Invoice Date"/>
    <tableColumn id="7" xr3:uid="{00000000-0010-0000-0000-000007000000}" name="Amount"/>
    <tableColumn id="8" xr3:uid="{00000000-0010-0000-0000-000008000000}" name="Status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4"/>
  <sheetViews>
    <sheetView zoomScaleNormal="100" workbookViewId="0">
      <selection activeCell="Q19" sqref="Q19"/>
    </sheetView>
  </sheetViews>
  <sheetFormatPr defaultColWidth="8.7109375" defaultRowHeight="15" x14ac:dyDescent="0.25"/>
  <cols>
    <col min="1" max="1" width="12" customWidth="1"/>
    <col min="2" max="2" width="10" customWidth="1"/>
    <col min="3" max="3" width="20" customWidth="1"/>
    <col min="4" max="4" width="10" customWidth="1"/>
    <col min="5" max="5" width="18" customWidth="1"/>
    <col min="6" max="6" width="14" customWidth="1"/>
    <col min="7" max="8" width="12" customWidth="1"/>
    <col min="10" max="10" width="10" customWidth="1"/>
    <col min="11" max="11" width="20" customWidth="1"/>
    <col min="12" max="12" width="10" customWidth="1"/>
    <col min="19" max="19" width="13.140625" bestFit="1" customWidth="1"/>
    <col min="20" max="20" width="14.85546875" bestFit="1" customWidth="1"/>
  </cols>
  <sheetData>
    <row r="1" spans="1:20" ht="18" x14ac:dyDescent="0.25">
      <c r="A1" s="5" t="s">
        <v>0</v>
      </c>
    </row>
    <row r="2" spans="1:20" x14ac:dyDescent="0.25">
      <c r="A2" s="6" t="s">
        <v>1</v>
      </c>
    </row>
    <row r="4" spans="1:20" x14ac:dyDescent="0.25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J4" s="8" t="s">
        <v>10</v>
      </c>
    </row>
    <row r="5" spans="1:20" x14ac:dyDescent="0.25">
      <c r="A5" s="9" t="s">
        <v>11</v>
      </c>
      <c r="B5" s="9" t="s">
        <v>12</v>
      </c>
      <c r="C5" s="9" t="s">
        <v>13</v>
      </c>
      <c r="D5" s="9" t="s">
        <v>14</v>
      </c>
      <c r="E5" s="9" t="s">
        <v>15</v>
      </c>
      <c r="F5" s="10" t="s">
        <v>16</v>
      </c>
      <c r="G5" s="11">
        <v>6128.64</v>
      </c>
      <c r="H5" s="9" t="s">
        <v>17</v>
      </c>
      <c r="J5" s="7" t="s">
        <v>3</v>
      </c>
      <c r="K5" s="7" t="s">
        <v>4</v>
      </c>
      <c r="L5" s="7" t="s">
        <v>5</v>
      </c>
      <c r="S5" s="16" t="s">
        <v>143</v>
      </c>
      <c r="T5" t="s">
        <v>145</v>
      </c>
    </row>
    <row r="6" spans="1:20" x14ac:dyDescent="0.25">
      <c r="A6" s="9" t="s">
        <v>18</v>
      </c>
      <c r="B6" s="9" t="s">
        <v>19</v>
      </c>
      <c r="C6" s="9" t="s">
        <v>20</v>
      </c>
      <c r="D6" s="9" t="s">
        <v>21</v>
      </c>
      <c r="E6" s="9" t="s">
        <v>22</v>
      </c>
      <c r="F6" s="10" t="s">
        <v>23</v>
      </c>
      <c r="G6" s="11">
        <v>383.85</v>
      </c>
      <c r="H6" s="9" t="s">
        <v>17</v>
      </c>
      <c r="J6" s="12" t="s">
        <v>12</v>
      </c>
      <c r="K6" s="12" t="s">
        <v>13</v>
      </c>
      <c r="L6" s="12" t="s">
        <v>14</v>
      </c>
      <c r="S6" s="17" t="s">
        <v>32</v>
      </c>
      <c r="T6" s="18">
        <v>15642.720000000001</v>
      </c>
    </row>
    <row r="7" spans="1:20" x14ac:dyDescent="0.25">
      <c r="A7" s="9" t="s">
        <v>24</v>
      </c>
      <c r="B7" s="9" t="s">
        <v>25</v>
      </c>
      <c r="C7" s="9" t="s">
        <v>26</v>
      </c>
      <c r="D7" s="9" t="s">
        <v>14</v>
      </c>
      <c r="E7" s="9" t="s">
        <v>27</v>
      </c>
      <c r="F7" s="10" t="s">
        <v>28</v>
      </c>
      <c r="G7" s="11">
        <v>2721.52</v>
      </c>
      <c r="H7" s="9" t="s">
        <v>17</v>
      </c>
      <c r="J7" s="12" t="s">
        <v>19</v>
      </c>
      <c r="K7" s="12" t="s">
        <v>20</v>
      </c>
      <c r="L7" s="12" t="s">
        <v>21</v>
      </c>
      <c r="S7" s="17" t="s">
        <v>144</v>
      </c>
      <c r="T7" s="18">
        <v>15642.720000000001</v>
      </c>
    </row>
    <row r="8" spans="1:20" x14ac:dyDescent="0.25">
      <c r="A8" s="9" t="s">
        <v>29</v>
      </c>
      <c r="B8" s="9" t="s">
        <v>30</v>
      </c>
      <c r="C8" s="9" t="s">
        <v>31</v>
      </c>
      <c r="D8" s="9" t="s">
        <v>32</v>
      </c>
      <c r="E8" s="9" t="s">
        <v>33</v>
      </c>
      <c r="F8" s="10" t="s">
        <v>34</v>
      </c>
      <c r="G8" s="11">
        <v>2237.02</v>
      </c>
      <c r="H8" s="9" t="s">
        <v>35</v>
      </c>
      <c r="J8" s="12" t="s">
        <v>25</v>
      </c>
      <c r="K8" s="12" t="s">
        <v>26</v>
      </c>
      <c r="L8" s="12" t="s">
        <v>14</v>
      </c>
    </row>
    <row r="9" spans="1:20" x14ac:dyDescent="0.25">
      <c r="A9" s="9" t="s">
        <v>36</v>
      </c>
      <c r="B9" s="9" t="s">
        <v>37</v>
      </c>
      <c r="C9" s="9" t="s">
        <v>38</v>
      </c>
      <c r="D9" s="9" t="s">
        <v>39</v>
      </c>
      <c r="E9" s="9" t="s">
        <v>40</v>
      </c>
      <c r="F9" s="10" t="s">
        <v>41</v>
      </c>
      <c r="G9" s="11">
        <v>7036.01</v>
      </c>
      <c r="H9" s="9" t="s">
        <v>17</v>
      </c>
      <c r="J9" s="12" t="s">
        <v>30</v>
      </c>
      <c r="K9" s="12" t="s">
        <v>31</v>
      </c>
      <c r="L9" s="12" t="s">
        <v>32</v>
      </c>
    </row>
    <row r="10" spans="1:20" x14ac:dyDescent="0.25">
      <c r="A10" s="9" t="s">
        <v>42</v>
      </c>
      <c r="B10" s="9" t="s">
        <v>43</v>
      </c>
      <c r="C10" s="9" t="s">
        <v>44</v>
      </c>
      <c r="D10" s="9" t="s">
        <v>21</v>
      </c>
      <c r="E10" s="9" t="s">
        <v>15</v>
      </c>
      <c r="F10" s="10" t="s">
        <v>45</v>
      </c>
      <c r="G10" s="11">
        <v>6477.14</v>
      </c>
      <c r="H10" s="9" t="s">
        <v>17</v>
      </c>
      <c r="J10" s="12" t="s">
        <v>37</v>
      </c>
      <c r="K10" s="12" t="s">
        <v>38</v>
      </c>
      <c r="L10" s="12" t="s">
        <v>39</v>
      </c>
    </row>
    <row r="11" spans="1:20" x14ac:dyDescent="0.25">
      <c r="A11" s="9" t="s">
        <v>46</v>
      </c>
      <c r="B11" s="9" t="s">
        <v>12</v>
      </c>
      <c r="C11" s="9" t="s">
        <v>13</v>
      </c>
      <c r="D11" s="9" t="s">
        <v>14</v>
      </c>
      <c r="E11" s="9" t="s">
        <v>22</v>
      </c>
      <c r="F11" s="10" t="s">
        <v>47</v>
      </c>
      <c r="G11" s="11">
        <v>8491.8799999999992</v>
      </c>
      <c r="H11" s="9" t="s">
        <v>17</v>
      </c>
      <c r="J11" s="12" t="s">
        <v>43</v>
      </c>
      <c r="K11" s="12" t="s">
        <v>44</v>
      </c>
      <c r="L11" s="12" t="s">
        <v>21</v>
      </c>
    </row>
    <row r="12" spans="1:20" x14ac:dyDescent="0.25">
      <c r="A12" s="9" t="s">
        <v>48</v>
      </c>
      <c r="B12" s="9" t="s">
        <v>19</v>
      </c>
      <c r="C12" s="9" t="s">
        <v>20</v>
      </c>
      <c r="D12" s="9" t="s">
        <v>21</v>
      </c>
      <c r="E12" s="9" t="s">
        <v>27</v>
      </c>
      <c r="F12" s="10" t="s">
        <v>49</v>
      </c>
      <c r="G12" s="11">
        <v>962.88</v>
      </c>
      <c r="H12" s="9" t="s">
        <v>35</v>
      </c>
    </row>
    <row r="13" spans="1:20" x14ac:dyDescent="0.25">
      <c r="A13" s="9" t="s">
        <v>50</v>
      </c>
      <c r="B13" s="9" t="s">
        <v>25</v>
      </c>
      <c r="C13" s="9" t="s">
        <v>26</v>
      </c>
      <c r="D13" s="9" t="s">
        <v>14</v>
      </c>
      <c r="E13" s="9" t="s">
        <v>33</v>
      </c>
      <c r="F13" s="10" t="s">
        <v>51</v>
      </c>
      <c r="G13" s="11">
        <v>4094.97</v>
      </c>
      <c r="H13" s="9" t="s">
        <v>17</v>
      </c>
    </row>
    <row r="14" spans="1:20" x14ac:dyDescent="0.25">
      <c r="A14" s="9" t="s">
        <v>52</v>
      </c>
      <c r="B14" s="9" t="s">
        <v>30</v>
      </c>
      <c r="C14" s="9" t="s">
        <v>31</v>
      </c>
      <c r="D14" s="9" t="s">
        <v>32</v>
      </c>
      <c r="E14" s="9" t="s">
        <v>40</v>
      </c>
      <c r="F14" s="10" t="s">
        <v>53</v>
      </c>
      <c r="G14" s="11">
        <v>428.6</v>
      </c>
      <c r="H14" s="9" t="s">
        <v>17</v>
      </c>
    </row>
    <row r="15" spans="1:20" x14ac:dyDescent="0.25">
      <c r="A15" s="9" t="s">
        <v>54</v>
      </c>
      <c r="B15" s="9" t="s">
        <v>37</v>
      </c>
      <c r="C15" s="9" t="s">
        <v>38</v>
      </c>
      <c r="D15" s="9" t="s">
        <v>39</v>
      </c>
      <c r="E15" s="9" t="s">
        <v>15</v>
      </c>
      <c r="F15" s="10" t="s">
        <v>55</v>
      </c>
      <c r="G15" s="11">
        <v>2194.27</v>
      </c>
      <c r="H15" s="9" t="s">
        <v>17</v>
      </c>
    </row>
    <row r="16" spans="1:20" x14ac:dyDescent="0.25">
      <c r="A16" s="9" t="s">
        <v>56</v>
      </c>
      <c r="B16" s="9" t="s">
        <v>43</v>
      </c>
      <c r="C16" s="9" t="s">
        <v>44</v>
      </c>
      <c r="D16" s="9" t="s">
        <v>21</v>
      </c>
      <c r="E16" s="9" t="s">
        <v>22</v>
      </c>
      <c r="F16" s="10" t="s">
        <v>57</v>
      </c>
      <c r="G16" s="11">
        <v>4875.07</v>
      </c>
      <c r="H16" s="9" t="s">
        <v>35</v>
      </c>
    </row>
    <row r="17" spans="1:8" x14ac:dyDescent="0.25">
      <c r="A17" s="9" t="s">
        <v>58</v>
      </c>
      <c r="B17" s="9" t="s">
        <v>12</v>
      </c>
      <c r="C17" s="9" t="s">
        <v>13</v>
      </c>
      <c r="D17" s="9" t="s">
        <v>14</v>
      </c>
      <c r="E17" s="9" t="s">
        <v>27</v>
      </c>
      <c r="F17" s="10" t="s">
        <v>59</v>
      </c>
      <c r="G17" s="11">
        <v>398.11</v>
      </c>
      <c r="H17" s="9" t="s">
        <v>17</v>
      </c>
    </row>
    <row r="18" spans="1:8" x14ac:dyDescent="0.25">
      <c r="A18" s="9" t="s">
        <v>60</v>
      </c>
      <c r="B18" s="9" t="s">
        <v>19</v>
      </c>
      <c r="C18" s="9" t="s">
        <v>20</v>
      </c>
      <c r="D18" s="9" t="s">
        <v>21</v>
      </c>
      <c r="E18" s="9" t="s">
        <v>33</v>
      </c>
      <c r="F18" s="10" t="s">
        <v>61</v>
      </c>
      <c r="G18" s="11">
        <v>2009.13</v>
      </c>
      <c r="H18" s="9" t="s">
        <v>17</v>
      </c>
    </row>
    <row r="19" spans="1:8" x14ac:dyDescent="0.25">
      <c r="A19" s="9" t="s">
        <v>62</v>
      </c>
      <c r="B19" s="9" t="s">
        <v>25</v>
      </c>
      <c r="C19" s="9" t="s">
        <v>26</v>
      </c>
      <c r="D19" s="9" t="s">
        <v>14</v>
      </c>
      <c r="E19" s="9" t="s">
        <v>40</v>
      </c>
      <c r="F19" s="10" t="s">
        <v>63</v>
      </c>
      <c r="G19" s="11">
        <v>6226.42</v>
      </c>
      <c r="H19" s="9" t="s">
        <v>17</v>
      </c>
    </row>
    <row r="20" spans="1:8" x14ac:dyDescent="0.25">
      <c r="A20" s="9" t="s">
        <v>64</v>
      </c>
      <c r="B20" s="9" t="s">
        <v>30</v>
      </c>
      <c r="C20" s="9" t="s">
        <v>31</v>
      </c>
      <c r="D20" s="9" t="s">
        <v>32</v>
      </c>
      <c r="E20" s="9" t="s">
        <v>15</v>
      </c>
      <c r="F20" s="10" t="s">
        <v>65</v>
      </c>
      <c r="G20" s="11">
        <v>5245.2</v>
      </c>
      <c r="H20" s="9" t="s">
        <v>35</v>
      </c>
    </row>
    <row r="21" spans="1:8" x14ac:dyDescent="0.25">
      <c r="A21" s="9" t="s">
        <v>66</v>
      </c>
      <c r="B21" s="9" t="s">
        <v>37</v>
      </c>
      <c r="C21" s="9" t="s">
        <v>38</v>
      </c>
      <c r="D21" s="9" t="s">
        <v>39</v>
      </c>
      <c r="E21" s="9" t="s">
        <v>22</v>
      </c>
      <c r="F21" s="10" t="s">
        <v>67</v>
      </c>
      <c r="G21" s="11">
        <v>2211.12</v>
      </c>
      <c r="H21" s="9" t="s">
        <v>17</v>
      </c>
    </row>
    <row r="22" spans="1:8" x14ac:dyDescent="0.25">
      <c r="A22" s="9" t="s">
        <v>68</v>
      </c>
      <c r="B22" s="9" t="s">
        <v>43</v>
      </c>
      <c r="C22" s="9" t="s">
        <v>44</v>
      </c>
      <c r="D22" s="9" t="s">
        <v>21</v>
      </c>
      <c r="E22" s="9" t="s">
        <v>27</v>
      </c>
      <c r="F22" s="10" t="s">
        <v>69</v>
      </c>
      <c r="G22" s="11">
        <v>5659.63</v>
      </c>
      <c r="H22" s="9" t="s">
        <v>17</v>
      </c>
    </row>
    <row r="23" spans="1:8" x14ac:dyDescent="0.25">
      <c r="A23" s="9" t="s">
        <v>70</v>
      </c>
      <c r="B23" s="9" t="s">
        <v>12</v>
      </c>
      <c r="C23" s="9" t="s">
        <v>13</v>
      </c>
      <c r="D23" s="9" t="s">
        <v>14</v>
      </c>
      <c r="E23" s="9" t="s">
        <v>33</v>
      </c>
      <c r="F23" s="10" t="s">
        <v>71</v>
      </c>
      <c r="G23" s="11">
        <v>7718.17</v>
      </c>
      <c r="H23" s="9" t="s">
        <v>17</v>
      </c>
    </row>
    <row r="24" spans="1:8" x14ac:dyDescent="0.25">
      <c r="A24" s="9" t="s">
        <v>72</v>
      </c>
      <c r="B24" s="9" t="s">
        <v>19</v>
      </c>
      <c r="C24" s="9" t="s">
        <v>20</v>
      </c>
      <c r="D24" s="9" t="s">
        <v>21</v>
      </c>
      <c r="E24" s="9" t="s">
        <v>40</v>
      </c>
      <c r="F24" s="10" t="s">
        <v>73</v>
      </c>
      <c r="G24" s="11">
        <v>210.76</v>
      </c>
      <c r="H24" s="9" t="s">
        <v>35</v>
      </c>
    </row>
    <row r="25" spans="1:8" x14ac:dyDescent="0.25">
      <c r="A25" s="9" t="s">
        <v>74</v>
      </c>
      <c r="B25" s="9" t="s">
        <v>25</v>
      </c>
      <c r="C25" s="9" t="s">
        <v>26</v>
      </c>
      <c r="D25" s="9" t="s">
        <v>14</v>
      </c>
      <c r="E25" s="9" t="s">
        <v>15</v>
      </c>
      <c r="F25" s="10" t="s">
        <v>75</v>
      </c>
      <c r="G25" s="11">
        <v>7684.41</v>
      </c>
      <c r="H25" s="9" t="s">
        <v>17</v>
      </c>
    </row>
    <row r="26" spans="1:8" x14ac:dyDescent="0.25">
      <c r="A26" s="9" t="s">
        <v>76</v>
      </c>
      <c r="B26" s="9" t="s">
        <v>30</v>
      </c>
      <c r="C26" s="9" t="s">
        <v>31</v>
      </c>
      <c r="D26" s="9" t="s">
        <v>32</v>
      </c>
      <c r="E26" s="9" t="s">
        <v>22</v>
      </c>
      <c r="F26" s="10" t="s">
        <v>77</v>
      </c>
      <c r="G26" s="11">
        <v>6677.6</v>
      </c>
      <c r="H26" s="9" t="s">
        <v>17</v>
      </c>
    </row>
    <row r="27" spans="1:8" x14ac:dyDescent="0.25">
      <c r="A27" s="9" t="s">
        <v>78</v>
      </c>
      <c r="B27" s="9" t="s">
        <v>37</v>
      </c>
      <c r="C27" s="9" t="s">
        <v>38</v>
      </c>
      <c r="D27" s="9" t="s">
        <v>39</v>
      </c>
      <c r="E27" s="9" t="s">
        <v>27</v>
      </c>
      <c r="F27" s="10" t="s">
        <v>79</v>
      </c>
      <c r="G27" s="11">
        <v>3331.34</v>
      </c>
      <c r="H27" s="9" t="s">
        <v>17</v>
      </c>
    </row>
    <row r="28" spans="1:8" x14ac:dyDescent="0.25">
      <c r="A28" s="9" t="s">
        <v>80</v>
      </c>
      <c r="B28" s="9" t="s">
        <v>43</v>
      </c>
      <c r="C28" s="9" t="s">
        <v>44</v>
      </c>
      <c r="D28" s="9" t="s">
        <v>21</v>
      </c>
      <c r="E28" s="9" t="s">
        <v>33</v>
      </c>
      <c r="F28" s="10" t="s">
        <v>81</v>
      </c>
      <c r="G28" s="11">
        <v>1603.73</v>
      </c>
      <c r="H28" s="9" t="s">
        <v>35</v>
      </c>
    </row>
    <row r="29" spans="1:8" x14ac:dyDescent="0.25">
      <c r="A29" s="9" t="s">
        <v>82</v>
      </c>
      <c r="B29" s="9" t="s">
        <v>12</v>
      </c>
      <c r="C29" s="9" t="s">
        <v>13</v>
      </c>
      <c r="D29" s="9" t="s">
        <v>14</v>
      </c>
      <c r="E29" s="9" t="s">
        <v>40</v>
      </c>
      <c r="F29" s="10" t="s">
        <v>83</v>
      </c>
      <c r="G29" s="11">
        <v>9099.94</v>
      </c>
      <c r="H29" s="9" t="s">
        <v>17</v>
      </c>
    </row>
    <row r="30" spans="1:8" x14ac:dyDescent="0.25">
      <c r="A30" s="9" t="s">
        <v>84</v>
      </c>
      <c r="B30" s="9" t="s">
        <v>19</v>
      </c>
      <c r="C30" s="9" t="s">
        <v>20</v>
      </c>
      <c r="D30" s="9" t="s">
        <v>21</v>
      </c>
      <c r="E30" s="9" t="s">
        <v>15</v>
      </c>
      <c r="F30" s="10" t="s">
        <v>85</v>
      </c>
      <c r="G30" s="11">
        <v>3297.16</v>
      </c>
      <c r="H30" s="9" t="s">
        <v>17</v>
      </c>
    </row>
    <row r="31" spans="1:8" x14ac:dyDescent="0.25">
      <c r="A31" s="9" t="s">
        <v>86</v>
      </c>
      <c r="B31" s="9" t="s">
        <v>25</v>
      </c>
      <c r="C31" s="9" t="s">
        <v>26</v>
      </c>
      <c r="D31" s="9" t="s">
        <v>14</v>
      </c>
      <c r="E31" s="9" t="s">
        <v>22</v>
      </c>
      <c r="F31" s="10" t="s">
        <v>87</v>
      </c>
      <c r="G31" s="11">
        <v>1017.17</v>
      </c>
      <c r="H31" s="9" t="s">
        <v>17</v>
      </c>
    </row>
    <row r="32" spans="1:8" x14ac:dyDescent="0.25">
      <c r="A32" s="9" t="s">
        <v>88</v>
      </c>
      <c r="B32" s="9" t="s">
        <v>30</v>
      </c>
      <c r="C32" s="9" t="s">
        <v>31</v>
      </c>
      <c r="D32" s="9" t="s">
        <v>32</v>
      </c>
      <c r="E32" s="9" t="s">
        <v>27</v>
      </c>
      <c r="F32" s="10" t="s">
        <v>89</v>
      </c>
      <c r="G32" s="11">
        <v>1054.3</v>
      </c>
      <c r="H32" s="9" t="s">
        <v>35</v>
      </c>
    </row>
    <row r="33" spans="1:8" x14ac:dyDescent="0.25">
      <c r="A33" s="9" t="s">
        <v>90</v>
      </c>
      <c r="B33" s="9" t="s">
        <v>37</v>
      </c>
      <c r="C33" s="9" t="s">
        <v>38</v>
      </c>
      <c r="D33" s="9" t="s">
        <v>39</v>
      </c>
      <c r="E33" s="9" t="s">
        <v>33</v>
      </c>
      <c r="F33" s="10" t="s">
        <v>91</v>
      </c>
      <c r="G33" s="11">
        <v>8074.07</v>
      </c>
      <c r="H33" s="9" t="s">
        <v>17</v>
      </c>
    </row>
    <row r="34" spans="1:8" x14ac:dyDescent="0.25">
      <c r="A34" s="9" t="s">
        <v>92</v>
      </c>
      <c r="B34" s="9" t="s">
        <v>43</v>
      </c>
      <c r="C34" s="9" t="s">
        <v>44</v>
      </c>
      <c r="D34" s="9" t="s">
        <v>21</v>
      </c>
      <c r="E34" s="9" t="s">
        <v>40</v>
      </c>
      <c r="F34" s="10" t="s">
        <v>93</v>
      </c>
      <c r="G34" s="11">
        <v>5794.84</v>
      </c>
      <c r="H34" s="9" t="s">
        <v>17</v>
      </c>
    </row>
  </sheetData>
  <pageMargins left="0.75" right="0.75" top="1" bottom="1" header="0.511811023622047" footer="0.511811023622047"/>
  <pageSetup paperSize="9" orientation="portrait" horizontalDpi="300" verticalDpi="300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9"/>
  <sheetViews>
    <sheetView zoomScaleNormal="100" workbookViewId="0">
      <selection activeCell="L24" sqref="L24"/>
    </sheetView>
  </sheetViews>
  <sheetFormatPr defaultColWidth="8.7109375" defaultRowHeight="15" x14ac:dyDescent="0.25"/>
  <cols>
    <col min="1" max="1" width="16" customWidth="1"/>
    <col min="2" max="2" width="40" customWidth="1"/>
  </cols>
  <sheetData>
    <row r="1" spans="1:8" ht="18" x14ac:dyDescent="0.25">
      <c r="A1" s="5" t="s">
        <v>94</v>
      </c>
    </row>
    <row r="2" spans="1:8" ht="30" customHeight="1" x14ac:dyDescent="0.25">
      <c r="A2" s="4" t="s">
        <v>95</v>
      </c>
      <c r="B2" s="4"/>
      <c r="C2" s="4"/>
      <c r="D2" s="4"/>
      <c r="E2" s="4"/>
      <c r="F2" s="4"/>
      <c r="G2" s="4"/>
    </row>
    <row r="4" spans="1:8" x14ac:dyDescent="0.25">
      <c r="A4" s="8" t="s">
        <v>96</v>
      </c>
      <c r="B4" s="13" t="s">
        <v>25</v>
      </c>
      <c r="C4" t="s">
        <v>19</v>
      </c>
    </row>
    <row r="5" spans="1:8" x14ac:dyDescent="0.25">
      <c r="A5" s="8" t="s">
        <v>4</v>
      </c>
      <c r="B5" s="9" t="str">
        <f>VLOOKUP(B4,Data!J6:L11,2,FALSE())</f>
        <v>Fabrikam Inc</v>
      </c>
    </row>
    <row r="6" spans="1:8" x14ac:dyDescent="0.25">
      <c r="A6" s="8" t="s">
        <v>5</v>
      </c>
      <c r="B6" s="9" t="str">
        <f>VLOOKUP(B4,Data!J6:L11,3,FALSE())</f>
        <v>East</v>
      </c>
    </row>
    <row r="8" spans="1:8" x14ac:dyDescent="0.25">
      <c r="A8" s="8" t="s">
        <v>97</v>
      </c>
    </row>
    <row r="9" spans="1:8" x14ac:dyDescent="0.25">
      <c r="A9" s="3" t="s">
        <v>98</v>
      </c>
      <c r="B9" s="3"/>
      <c r="C9" s="3"/>
      <c r="D9" s="3"/>
      <c r="E9" s="3"/>
      <c r="F9" s="3"/>
      <c r="G9" s="3"/>
      <c r="H9" s="3"/>
    </row>
    <row r="10" spans="1:8" x14ac:dyDescent="0.25">
      <c r="A10" s="3" t="s">
        <v>99</v>
      </c>
      <c r="B10" s="3"/>
      <c r="C10" s="3"/>
      <c r="D10" s="3"/>
      <c r="E10" s="3"/>
      <c r="F10" s="3"/>
      <c r="G10" s="3"/>
      <c r="H10" s="3"/>
    </row>
    <row r="11" spans="1:8" x14ac:dyDescent="0.25">
      <c r="A11" s="3" t="s">
        <v>100</v>
      </c>
      <c r="B11" s="3"/>
      <c r="C11" s="3"/>
      <c r="D11" s="3"/>
      <c r="E11" s="3"/>
      <c r="F11" s="3"/>
      <c r="G11" s="3"/>
      <c r="H11" s="3"/>
    </row>
    <row r="12" spans="1:8" x14ac:dyDescent="0.25">
      <c r="A12" s="3" t="s">
        <v>101</v>
      </c>
      <c r="B12" s="3"/>
      <c r="C12" s="3"/>
      <c r="D12" s="3"/>
      <c r="E12" s="3"/>
      <c r="F12" s="3"/>
      <c r="G12" s="3"/>
      <c r="H12" s="3"/>
    </row>
    <row r="13" spans="1:8" x14ac:dyDescent="0.25">
      <c r="A13" s="3" t="s">
        <v>102</v>
      </c>
      <c r="B13" s="3"/>
      <c r="C13" s="3"/>
      <c r="D13" s="3"/>
      <c r="E13" s="3"/>
      <c r="F13" s="3"/>
      <c r="G13" s="3"/>
      <c r="H13" s="3"/>
    </row>
    <row r="18" spans="1:2" x14ac:dyDescent="0.25">
      <c r="B18" s="9" t="str">
        <f>VLOOKUP(C4,Data!J6:L11,2,FALSE())</f>
        <v>Contoso Ltd</v>
      </c>
    </row>
    <row r="19" spans="1:2" x14ac:dyDescent="0.25">
      <c r="A19" s="8" t="s">
        <v>5</v>
      </c>
      <c r="B19" t="str">
        <f>VLOOKUP(C4,Data!J6:L11,3,FALSE())</f>
        <v>West</v>
      </c>
    </row>
  </sheetData>
  <mergeCells count="6">
    <mergeCell ref="A13:H13"/>
    <mergeCell ref="A2:G2"/>
    <mergeCell ref="A9:H9"/>
    <mergeCell ref="A10:H10"/>
    <mergeCell ref="A11:H11"/>
    <mergeCell ref="A12:H12"/>
  </mergeCell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7"/>
  <sheetViews>
    <sheetView zoomScaleNormal="100" workbookViewId="0">
      <selection activeCell="C28" sqref="C28"/>
    </sheetView>
  </sheetViews>
  <sheetFormatPr defaultColWidth="8.7109375" defaultRowHeight="15" x14ac:dyDescent="0.25"/>
  <cols>
    <col min="1" max="1" width="16" customWidth="1"/>
    <col min="2" max="3" width="38" customWidth="1"/>
  </cols>
  <sheetData>
    <row r="1" spans="1:8" ht="18" x14ac:dyDescent="0.25">
      <c r="A1" s="5" t="s">
        <v>103</v>
      </c>
    </row>
    <row r="2" spans="1:8" ht="30" customHeight="1" x14ac:dyDescent="0.25">
      <c r="A2" s="4" t="s">
        <v>104</v>
      </c>
      <c r="B2" s="4"/>
      <c r="C2" s="4"/>
      <c r="D2" s="4"/>
      <c r="E2" s="4"/>
      <c r="F2" s="4"/>
      <c r="G2" s="4"/>
      <c r="H2" s="4"/>
    </row>
    <row r="4" spans="1:8" x14ac:dyDescent="0.25">
      <c r="A4" s="8" t="s">
        <v>96</v>
      </c>
      <c r="B4" s="13" t="s">
        <v>25</v>
      </c>
    </row>
    <row r="6" spans="1:8" x14ac:dyDescent="0.25">
      <c r="A6" s="8" t="s">
        <v>105</v>
      </c>
      <c r="C6" s="8" t="s">
        <v>106</v>
      </c>
    </row>
    <row r="7" spans="1:8" x14ac:dyDescent="0.25">
      <c r="A7" s="8" t="s">
        <v>4</v>
      </c>
      <c r="B7" s="14" t="s">
        <v>107</v>
      </c>
      <c r="C7" s="9" t="str">
        <f>INDEX(Data!K6:K11,MATCH(B4,Data!J6:J11,0))</f>
        <v>Fabrikam Inc</v>
      </c>
    </row>
    <row r="8" spans="1:8" x14ac:dyDescent="0.25">
      <c r="A8" s="8" t="s">
        <v>5</v>
      </c>
      <c r="B8" s="14" t="s">
        <v>108</v>
      </c>
      <c r="C8" s="9" t="str">
        <f>INDEX(Data!L6:L11,MATCH(B4,Data!J6:J11,0))</f>
        <v>East</v>
      </c>
    </row>
    <row r="10" spans="1:8" x14ac:dyDescent="0.25">
      <c r="A10" s="2" t="s">
        <v>109</v>
      </c>
      <c r="B10" s="2"/>
      <c r="C10" s="2"/>
      <c r="D10" s="2"/>
      <c r="E10" s="2"/>
      <c r="F10" s="2"/>
      <c r="G10" s="2"/>
      <c r="H10" s="2"/>
    </row>
    <row r="11" spans="1:8" ht="45" customHeight="1" x14ac:dyDescent="0.25">
      <c r="A11" s="1" t="s">
        <v>110</v>
      </c>
      <c r="B11" s="1"/>
      <c r="C11" s="1"/>
      <c r="D11" s="1"/>
      <c r="E11" s="1"/>
      <c r="F11" s="1"/>
      <c r="G11" s="1"/>
      <c r="H11" s="1"/>
    </row>
    <row r="13" spans="1:8" x14ac:dyDescent="0.25">
      <c r="A13" s="8" t="s">
        <v>111</v>
      </c>
    </row>
    <row r="14" spans="1:8" x14ac:dyDescent="0.25">
      <c r="A14" s="3" t="s">
        <v>112</v>
      </c>
      <c r="B14" s="3"/>
      <c r="C14" s="3"/>
      <c r="D14" s="3"/>
      <c r="E14" s="3"/>
      <c r="F14" s="3"/>
      <c r="G14" s="3"/>
      <c r="H14" s="3"/>
    </row>
    <row r="15" spans="1:8" x14ac:dyDescent="0.25">
      <c r="A15" s="3" t="s">
        <v>113</v>
      </c>
      <c r="B15" s="3"/>
      <c r="C15" s="3"/>
      <c r="D15" s="3"/>
      <c r="E15" s="3"/>
      <c r="F15" s="3"/>
      <c r="G15" s="3"/>
      <c r="H15" s="3"/>
    </row>
    <row r="16" spans="1:8" x14ac:dyDescent="0.25">
      <c r="A16" s="3" t="s">
        <v>114</v>
      </c>
      <c r="B16" s="3"/>
      <c r="C16" s="3"/>
      <c r="D16" s="3"/>
      <c r="E16" s="3"/>
      <c r="F16" s="3"/>
      <c r="G16" s="3"/>
      <c r="H16" s="3"/>
    </row>
    <row r="17" spans="1:8" x14ac:dyDescent="0.25">
      <c r="A17" s="3" t="s">
        <v>115</v>
      </c>
      <c r="B17" s="3"/>
      <c r="C17" s="3"/>
      <c r="D17" s="3"/>
      <c r="E17" s="3"/>
      <c r="F17" s="3"/>
      <c r="G17" s="3"/>
      <c r="H17" s="3"/>
    </row>
  </sheetData>
  <mergeCells count="7">
    <mergeCell ref="A16:H16"/>
    <mergeCell ref="A17:H17"/>
    <mergeCell ref="A2:H2"/>
    <mergeCell ref="A10:H10"/>
    <mergeCell ref="A11:H11"/>
    <mergeCell ref="A14:H14"/>
    <mergeCell ref="A15:H15"/>
  </mergeCells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1"/>
  <sheetViews>
    <sheetView showFormulas="1" tabSelected="1" zoomScaleNormal="100" workbookViewId="0">
      <selection activeCell="E28" sqref="E28"/>
    </sheetView>
  </sheetViews>
  <sheetFormatPr defaultColWidth="8.7109375" defaultRowHeight="15" x14ac:dyDescent="0.25"/>
  <cols>
    <col min="1" max="1" width="20" customWidth="1"/>
    <col min="2" max="3" width="16" customWidth="1"/>
  </cols>
  <sheetData>
    <row r="1" spans="1:8" ht="18" x14ac:dyDescent="0.25">
      <c r="A1" s="5" t="s">
        <v>116</v>
      </c>
    </row>
    <row r="2" spans="1:8" ht="30" customHeight="1" x14ac:dyDescent="0.25">
      <c r="A2" s="4" t="s">
        <v>117</v>
      </c>
      <c r="B2" s="4"/>
      <c r="C2" s="4"/>
      <c r="D2" s="4"/>
      <c r="E2" s="4"/>
      <c r="F2" s="4"/>
      <c r="G2" s="4"/>
      <c r="H2" s="4"/>
    </row>
    <row r="4" spans="1:8" x14ac:dyDescent="0.25">
      <c r="A4" s="8" t="s">
        <v>118</v>
      </c>
    </row>
    <row r="5" spans="1:8" x14ac:dyDescent="0.25">
      <c r="A5" s="7" t="s">
        <v>6</v>
      </c>
      <c r="B5" s="7" t="s">
        <v>119</v>
      </c>
    </row>
    <row r="6" spans="1:8" x14ac:dyDescent="0.25">
      <c r="A6" s="12" t="s">
        <v>40</v>
      </c>
      <c r="B6" s="15">
        <f>SUMIF(Data!E:E,A6,Data!G:G)</f>
        <v>28796.570000000003</v>
      </c>
    </row>
    <row r="7" spans="1:8" x14ac:dyDescent="0.25">
      <c r="A7" s="12" t="s">
        <v>22</v>
      </c>
      <c r="B7" s="15">
        <f>SUMIF(Data!E:E,A7,Data!G:G)</f>
        <v>23656.689999999995</v>
      </c>
    </row>
    <row r="8" spans="1:8" x14ac:dyDescent="0.25">
      <c r="A8" s="12" t="s">
        <v>33</v>
      </c>
      <c r="B8" s="15">
        <f>SUMIF(Data!E:E,A8,Data!G:G)</f>
        <v>25737.09</v>
      </c>
    </row>
    <row r="9" spans="1:8" x14ac:dyDescent="0.25">
      <c r="A9" s="12" t="s">
        <v>15</v>
      </c>
      <c r="B9" s="15">
        <f>SUMIF(Data!E:E,A9,Data!G:G)</f>
        <v>31026.82</v>
      </c>
    </row>
    <row r="10" spans="1:8" x14ac:dyDescent="0.25">
      <c r="A10" s="12" t="s">
        <v>27</v>
      </c>
      <c r="B10" s="15">
        <f>SUMIF(Data!E:E,A10,Data!G:G)</f>
        <v>14127.779999999999</v>
      </c>
    </row>
    <row r="13" spans="1:8" x14ac:dyDescent="0.25">
      <c r="A13" s="8" t="s">
        <v>120</v>
      </c>
    </row>
    <row r="14" spans="1:8" x14ac:dyDescent="0.25">
      <c r="A14" s="7" t="s">
        <v>6</v>
      </c>
      <c r="B14" s="7" t="s">
        <v>5</v>
      </c>
      <c r="C14" s="7" t="s">
        <v>119</v>
      </c>
    </row>
    <row r="15" spans="1:8" x14ac:dyDescent="0.25">
      <c r="A15" s="12" t="s">
        <v>33</v>
      </c>
      <c r="B15" s="12" t="s">
        <v>14</v>
      </c>
      <c r="C15" s="15">
        <f>SUMIFS(Data!G:G,Data!E:E,A15,Data!D:D,B15)</f>
        <v>11813.14</v>
      </c>
    </row>
    <row r="17" spans="1:8" x14ac:dyDescent="0.25">
      <c r="A17" s="8" t="s">
        <v>97</v>
      </c>
    </row>
    <row r="18" spans="1:8" x14ac:dyDescent="0.25">
      <c r="A18" s="3" t="s">
        <v>121</v>
      </c>
      <c r="B18" s="3"/>
      <c r="C18" s="3"/>
      <c r="D18" s="3"/>
      <c r="E18" s="3"/>
      <c r="F18" s="3"/>
      <c r="G18" s="3"/>
      <c r="H18" s="3"/>
    </row>
    <row r="19" spans="1:8" x14ac:dyDescent="0.25">
      <c r="A19" s="3" t="s">
        <v>122</v>
      </c>
      <c r="B19" s="3"/>
      <c r="C19" s="3"/>
      <c r="D19" s="3"/>
      <c r="E19" s="3"/>
      <c r="F19" s="3"/>
      <c r="G19" s="3"/>
      <c r="H19" s="3"/>
    </row>
    <row r="20" spans="1:8" x14ac:dyDescent="0.25">
      <c r="A20" s="3" t="s">
        <v>123</v>
      </c>
      <c r="B20" s="3"/>
      <c r="C20" s="3"/>
      <c r="D20" s="3"/>
      <c r="E20" s="3"/>
      <c r="F20" s="3"/>
      <c r="G20" s="3"/>
      <c r="H20" s="3"/>
    </row>
    <row r="21" spans="1:8" x14ac:dyDescent="0.25">
      <c r="A21" s="3" t="s">
        <v>124</v>
      </c>
      <c r="B21" s="3"/>
      <c r="C21" s="3"/>
      <c r="D21" s="3"/>
      <c r="E21" s="3"/>
      <c r="F21" s="3"/>
      <c r="G21" s="3"/>
      <c r="H21" s="3"/>
    </row>
  </sheetData>
  <mergeCells count="5">
    <mergeCell ref="A2:H2"/>
    <mergeCell ref="A18:H18"/>
    <mergeCell ref="A19:H19"/>
    <mergeCell ref="A20:H20"/>
    <mergeCell ref="A21:H21"/>
  </mergeCells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7"/>
  <sheetViews>
    <sheetView zoomScaleNormal="100" workbookViewId="0">
      <selection activeCell="M27" sqref="M27"/>
    </sheetView>
  </sheetViews>
  <sheetFormatPr defaultColWidth="8.7109375" defaultRowHeight="15" x14ac:dyDescent="0.25"/>
  <cols>
    <col min="1" max="1" width="30" customWidth="1"/>
    <col min="2" max="8" width="14" customWidth="1"/>
  </cols>
  <sheetData>
    <row r="1" spans="1:8" ht="18" x14ac:dyDescent="0.25">
      <c r="A1" s="5" t="s">
        <v>125</v>
      </c>
    </row>
    <row r="2" spans="1:8" ht="30" customHeight="1" x14ac:dyDescent="0.25">
      <c r="A2" s="4" t="s">
        <v>126</v>
      </c>
      <c r="B2" s="4"/>
      <c r="C2" s="4"/>
      <c r="D2" s="4"/>
      <c r="E2" s="4"/>
      <c r="F2" s="4"/>
      <c r="G2" s="4"/>
      <c r="H2" s="4"/>
    </row>
    <row r="4" spans="1:8" x14ac:dyDescent="0.25">
      <c r="A4" s="8" t="s">
        <v>127</v>
      </c>
    </row>
    <row r="5" spans="1:8" ht="27.75" customHeight="1" x14ac:dyDescent="0.25">
      <c r="A5" s="1" t="s">
        <v>128</v>
      </c>
      <c r="B5" s="1"/>
      <c r="C5" s="1"/>
      <c r="D5" s="1"/>
      <c r="E5" s="1"/>
      <c r="F5" s="1"/>
      <c r="G5" s="1"/>
      <c r="H5" s="1"/>
    </row>
    <row r="7" spans="1:8" x14ac:dyDescent="0.25">
      <c r="A7" s="8" t="s">
        <v>129</v>
      </c>
    </row>
    <row r="8" spans="1:8" ht="27.75" customHeight="1" x14ac:dyDescent="0.25">
      <c r="A8" s="1" t="s">
        <v>130</v>
      </c>
      <c r="B8" s="1"/>
      <c r="C8" s="1"/>
      <c r="D8" s="1"/>
      <c r="E8" s="1"/>
      <c r="F8" s="1"/>
      <c r="G8" s="1"/>
      <c r="H8" s="1"/>
    </row>
    <row r="10" spans="1:8" x14ac:dyDescent="0.25">
      <c r="A10" s="8" t="s">
        <v>131</v>
      </c>
    </row>
    <row r="11" spans="1:8" ht="27.75" customHeight="1" x14ac:dyDescent="0.25">
      <c r="A11" s="1" t="s">
        <v>132</v>
      </c>
      <c r="B11" s="1"/>
      <c r="C11" s="1"/>
      <c r="D11" s="1"/>
      <c r="E11" s="1"/>
      <c r="F11" s="1"/>
      <c r="G11" s="1"/>
      <c r="H11" s="1"/>
    </row>
    <row r="13" spans="1:8" x14ac:dyDescent="0.25">
      <c r="A13" s="8" t="s">
        <v>133</v>
      </c>
    </row>
    <row r="14" spans="1:8" ht="27.75" customHeight="1" x14ac:dyDescent="0.25">
      <c r="A14" s="1" t="s">
        <v>134</v>
      </c>
      <c r="B14" s="1"/>
      <c r="C14" s="1"/>
      <c r="D14" s="1"/>
      <c r="E14" s="1"/>
      <c r="F14" s="1"/>
      <c r="G14" s="1"/>
      <c r="H14" s="1"/>
    </row>
    <row r="16" spans="1:8" x14ac:dyDescent="0.25">
      <c r="A16" s="8" t="s">
        <v>135</v>
      </c>
    </row>
    <row r="17" spans="1:8" ht="27.75" customHeight="1" x14ac:dyDescent="0.25">
      <c r="A17" s="1" t="s">
        <v>136</v>
      </c>
      <c r="B17" s="1"/>
      <c r="C17" s="1"/>
      <c r="D17" s="1"/>
      <c r="E17" s="1"/>
      <c r="F17" s="1"/>
      <c r="G17" s="1"/>
      <c r="H17" s="1"/>
    </row>
    <row r="19" spans="1:8" x14ac:dyDescent="0.25">
      <c r="A19" s="8" t="s">
        <v>137</v>
      </c>
    </row>
    <row r="20" spans="1:8" ht="27.75" customHeight="1" x14ac:dyDescent="0.25">
      <c r="A20" s="1" t="s">
        <v>138</v>
      </c>
      <c r="B20" s="1"/>
      <c r="C20" s="1"/>
      <c r="D20" s="1"/>
      <c r="E20" s="1"/>
      <c r="F20" s="1"/>
      <c r="G20" s="1"/>
      <c r="H20" s="1"/>
    </row>
    <row r="22" spans="1:8" x14ac:dyDescent="0.25">
      <c r="A22" s="8" t="s">
        <v>139</v>
      </c>
    </row>
    <row r="23" spans="1:8" ht="27.75" customHeight="1" x14ac:dyDescent="0.25">
      <c r="A23" s="1" t="s">
        <v>140</v>
      </c>
      <c r="B23" s="1"/>
      <c r="C23" s="1"/>
      <c r="D23" s="1"/>
      <c r="E23" s="1"/>
      <c r="F23" s="1"/>
      <c r="G23" s="1"/>
      <c r="H23" s="1"/>
    </row>
    <row r="26" spans="1:8" x14ac:dyDescent="0.25">
      <c r="A26" s="8" t="s">
        <v>141</v>
      </c>
    </row>
    <row r="27" spans="1:8" ht="39.75" customHeight="1" x14ac:dyDescent="0.25">
      <c r="A27" s="1" t="s">
        <v>142</v>
      </c>
      <c r="B27" s="1"/>
      <c r="C27" s="1"/>
      <c r="D27" s="1"/>
      <c r="E27" s="1"/>
      <c r="F27" s="1"/>
      <c r="G27" s="1"/>
      <c r="H27" s="1"/>
    </row>
  </sheetData>
  <mergeCells count="9">
    <mergeCell ref="A17:H17"/>
    <mergeCell ref="A20:H20"/>
    <mergeCell ref="A23:H23"/>
    <mergeCell ref="A27:H27"/>
    <mergeCell ref="A2:H2"/>
    <mergeCell ref="A5:H5"/>
    <mergeCell ref="A8:H8"/>
    <mergeCell ref="A11:H11"/>
    <mergeCell ref="A14:H14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Data</vt:lpstr>
      <vt:lpstr>VLOOKUP</vt:lpstr>
      <vt:lpstr>XLOOKUP</vt:lpstr>
      <vt:lpstr>SUMIF</vt:lpstr>
      <vt:lpstr>PivotTable Guide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Ankush Joshi</cp:lastModifiedBy>
  <cp:revision>0</cp:revision>
  <dcterms:created xsi:type="dcterms:W3CDTF">2026-09-02T13:26:36Z</dcterms:created>
  <dcterms:modified xsi:type="dcterms:W3CDTF">2026-09-02T20:58:13Z</dcterms:modified>
  <dc:language>en-US</dc:language>
</cp:coreProperties>
</file>